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СНТ Кузнец-1 улица 2, участок  36_Лёша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0" i="23" l="1"/>
  <c r="H18" i="23"/>
  <c r="H17" i="23"/>
  <c r="E17" i="23"/>
  <c r="D17" i="23"/>
  <c r="H16" i="23" l="1"/>
  <c r="H19" i="23" l="1"/>
  <c r="D16" i="18" l="1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<sst xmlns="http://schemas.openxmlformats.org/spreadsheetml/2006/main" count="244" uniqueCount="95">
  <si>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</si>
  <si>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</si>
  <si>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</si>
  <si>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</si>
  <si>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</si>
  <si>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</si>
  <si>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</si>
  <si>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</si>
  <si>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</si>
  <si>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</si>
  <si>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</si>
  <si>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</si>
  <si>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</si>
  <si>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</si>
  <si>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</si>
  <si>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</si>
  <si>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</si>
  <si>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</si>
  <si>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</si>
  <si>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</si>
  <si>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</si>
  <si>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</si>
  <si>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</si>
  <si>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</si>
  <si>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</si>
  <si>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</si>
  <si>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</si>
  <si>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</si>
  <si>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</si>
  <si>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</si>
  <si>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</si>
  <si>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</si>
  <si>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</si>
  <si>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</si>
  <si>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</si>
  <si>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</si>
  <si>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</si>
  <si>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</si>
  <si>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</si>
  <si>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</si>
  <si>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</si>
  <si>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</si>
  <si>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</si>
  <si>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</si>
  <si>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</si>
  <si>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</si>
  <si>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</si>
  <si>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</si>
  <si>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</si>
  <si>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</si>
  <si>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</si>
  <si>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</si>
  <si>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</si>
  <si>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</si>
  <si>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</si>
  <si>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</si>
  <si>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</si>
  <si>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</si>
  <si>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</si>
  <si>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</si>
  <si>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</si>
  <si>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</si>
  <si>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</si>
  <si>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</si>
  <si>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</si>
  <si>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</si>
  <si>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</si>
  <si>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</si>
  <si>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</si>
  <si>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</si>
  <si>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</si>
  <si>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</si>
  <si>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</si>
  <si>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</si>
  <si>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</si>
  <si>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</si>
  <si>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</si>
  <si>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</si>
  <si>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</si>
  <si>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</si>
  <si>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</si>
  <si>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</si>
  <si>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</si>
  <si>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</si>
  <si>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</si>
  <si>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</si>
  <si>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</si>
  <si>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Ю.А. Седов</t>
  </si>
  <si>
    <t>Исп. Романова Т.В.</t>
  </si>
  <si>
    <t>____________________/_______________________</t>
  </si>
  <si>
    <t>__________________________/_____________________</t>
  </si>
  <si>
    <t>Составлен (а) в ценах на 1 квартал 2020 года</t>
  </si>
  <si>
    <t>Резерв средств на непредвиденные работы и затраты 2%</t>
  </si>
  <si>
    <t>-</t>
  </si>
  <si>
    <t>Газопровод низкого давления от точки подключения до границы земельного участка с кадастровым номером 74:36:0306016:1025 в СНТ «Кузнец-1», улица 2, участок 36 в Ленинском районе г. Челябинска. Технологическое присоединение.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</si>
</sst>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8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2" fontId="4" fillId="0" borderId="7" xfId="0" applyNumberFormat="1" applyFont="1" applyBorder="1" applyAlignment="1">
      <alignment horizontal="center" vertical="center" wrapText="1"/>
    </xf>
    <xf numFmtId="2" fontId="3" fillId="0" borderId="0" xfId="0" applyNumberFormat="1" applyFont="1" applyAlignment="1">
      <alignment horizontal="center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0" fillId="0" borderId="0" xfId="0" applyFont="1" applyAlignment="1">
      <alignment horizontal="left" vertical="top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5" t="s">
        <v>86</v>
      </c>
      <c r="B1" s="45"/>
      <c r="C1" s="45"/>
      <c r="D1" s="45"/>
      <c r="E1" s="45"/>
      <c r="F1" s="45"/>
      <c r="G1" s="45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6" t="s">
        <v>18</v>
      </c>
      <c r="C22" s="46"/>
      <c r="D22" s="46"/>
      <c r="E22" s="46"/>
      <c r="O22" t="s">
        <v>59</v>
      </c>
    </row>
    <row r="23" spans="2:15" x14ac:dyDescent="0.25">
      <c r="B23" s="47" t="s">
        <v>17</v>
      </c>
      <c r="C23" s="47"/>
      <c r="D23" s="47"/>
      <c r="E23" s="47"/>
    </row>
    <row r="25" spans="2:15" x14ac:dyDescent="0.25">
      <c r="B25" s="47" t="s">
        <v>19</v>
      </c>
      <c r="C25" s="47"/>
      <c r="D25" s="47"/>
      <c r="E25" s="47"/>
    </row>
    <row r="26" spans="2:15" x14ac:dyDescent="0.25">
      <c r="B26" s="47" t="s">
        <v>20</v>
      </c>
      <c r="C26" s="47"/>
      <c r="D26" s="47"/>
      <c r="E26" s="47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29.25" customHeight="1" x14ac:dyDescent="0.25">
      <c r="A2" s="55" t="s">
        <v>66</v>
      </c>
      <c r="B2" s="55"/>
      <c r="C2" s="55"/>
      <c r="E2" s="49" t="str">
        <f>IF(F10&lt;100000,Исходный!B25,IF(F10&gt;100000,Исходный!B25))</f>
        <v>Генеральный директор АО "Челябинскгоргаз"</v>
      </c>
      <c r="F2" s="49"/>
      <c r="G2" s="49"/>
      <c r="H2" s="49"/>
    </row>
    <row r="3" spans="1:11" x14ac:dyDescent="0.25">
      <c r="A3" s="56" t="s">
        <v>67</v>
      </c>
      <c r="B3" s="56"/>
      <c r="C3" s="56"/>
      <c r="E3" s="48" t="str">
        <f>IF(F10&lt;100000,Исходный!B26,IF(F10&gt;100000,Исходный!B26))</f>
        <v>______________________________В.Г.Серадский</v>
      </c>
      <c r="F3" s="48"/>
      <c r="G3" s="48"/>
      <c r="H3" s="48"/>
    </row>
    <row r="5" spans="1:11" ht="30.75" customHeight="1" x14ac:dyDescent="0.25">
      <c r="A5" s="5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10" spans="1:11" x14ac:dyDescent="0.25">
      <c r="D10" s="16" t="s">
        <v>24</v>
      </c>
      <c r="E10" s="16"/>
      <c r="F10" s="57">
        <f>H19</f>
        <v>118000</v>
      </c>
      <c r="G10" s="57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52" t="s">
        <v>6</v>
      </c>
      <c r="B17" s="53"/>
      <c r="C17" s="53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52" t="s">
        <v>22</v>
      </c>
      <c r="B18" s="53"/>
      <c r="C18" s="54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52" t="s">
        <v>23</v>
      </c>
      <c r="B19" s="53"/>
      <c r="C19" s="54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21" sqref="H21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29.25" customHeight="1" x14ac:dyDescent="0.25">
      <c r="A2" s="64"/>
      <c r="B2" s="64"/>
      <c r="C2" s="64"/>
      <c r="E2" s="49"/>
      <c r="F2" s="49"/>
      <c r="G2" s="49"/>
      <c r="H2" s="49"/>
    </row>
    <row r="3" spans="1:11" x14ac:dyDescent="0.25">
      <c r="A3" s="56" t="s">
        <v>89</v>
      </c>
      <c r="B3" s="56"/>
      <c r="C3" s="56"/>
      <c r="E3" s="48" t="s">
        <v>90</v>
      </c>
      <c r="F3" s="48"/>
      <c r="G3" s="48"/>
      <c r="H3" s="48"/>
    </row>
    <row r="5" spans="1:11" ht="30.75" customHeight="1" x14ac:dyDescent="0.25">
      <c r="A5" s="50" t="s">
        <v>94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10" spans="1:11" x14ac:dyDescent="0.25">
      <c r="D10" s="16" t="s">
        <v>24</v>
      </c>
      <c r="E10" s="16"/>
      <c r="F10" s="57">
        <f>H20</f>
        <v>994845.16800000006</v>
      </c>
      <c r="G10" s="57"/>
      <c r="H10" t="s">
        <v>27</v>
      </c>
    </row>
    <row r="11" spans="1:11" x14ac:dyDescent="0.25">
      <c r="A11" t="s">
        <v>91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82</v>
      </c>
      <c r="C16" s="3" t="s">
        <v>11</v>
      </c>
      <c r="D16" s="43">
        <v>777396</v>
      </c>
      <c r="E16" s="44">
        <v>35386</v>
      </c>
      <c r="F16" s="43">
        <v>0</v>
      </c>
      <c r="G16" s="43">
        <v>0</v>
      </c>
      <c r="H16" s="43">
        <f>D16+E16</f>
        <v>812782</v>
      </c>
    </row>
    <row r="17" spans="1:10" s="12" customFormat="1" ht="12" x14ac:dyDescent="0.2">
      <c r="A17" s="19"/>
      <c r="B17" s="19"/>
      <c r="C17" s="3" t="s">
        <v>92</v>
      </c>
      <c r="D17" s="43">
        <f>D16*2%</f>
        <v>15547.92</v>
      </c>
      <c r="E17" s="43">
        <f>E16*2%</f>
        <v>707.72</v>
      </c>
      <c r="F17" s="43" t="s">
        <v>93</v>
      </c>
      <c r="G17" s="43" t="s">
        <v>93</v>
      </c>
      <c r="H17" s="43">
        <f>H16*2%</f>
        <v>16255.640000000001</v>
      </c>
    </row>
    <row r="18" spans="1:10" ht="15.75" customHeight="1" x14ac:dyDescent="0.25">
      <c r="A18" s="52" t="s">
        <v>6</v>
      </c>
      <c r="B18" s="53"/>
      <c r="C18" s="53"/>
      <c r="D18" s="7"/>
      <c r="E18" s="7"/>
      <c r="F18" s="7"/>
      <c r="G18" s="7"/>
      <c r="H18" s="41">
        <f>H16+H17</f>
        <v>829037.64</v>
      </c>
      <c r="I18" s="6"/>
      <c r="J18" s="6"/>
    </row>
    <row r="19" spans="1:10" ht="15.75" customHeight="1" x14ac:dyDescent="0.25">
      <c r="A19" s="65" t="s">
        <v>80</v>
      </c>
      <c r="B19" s="66"/>
      <c r="C19" s="67"/>
      <c r="D19" s="7"/>
      <c r="E19" s="7"/>
      <c r="F19" s="7"/>
      <c r="G19" s="7"/>
      <c r="H19" s="40">
        <f>H18/100*20</f>
        <v>165807.52800000002</v>
      </c>
      <c r="I19" s="6"/>
      <c r="J19" s="6"/>
    </row>
    <row r="20" spans="1:10" ht="15.75" customHeight="1" x14ac:dyDescent="0.25">
      <c r="A20" s="52" t="s">
        <v>23</v>
      </c>
      <c r="B20" s="53"/>
      <c r="C20" s="54"/>
      <c r="D20" s="7"/>
      <c r="E20" s="7"/>
      <c r="F20" s="7"/>
      <c r="G20" s="7"/>
      <c r="H20" s="40">
        <f>H18+H19</f>
        <v>994845.16800000006</v>
      </c>
      <c r="I20" s="6"/>
      <c r="J20" s="6"/>
    </row>
    <row r="23" spans="1:10" x14ac:dyDescent="0.25">
      <c r="B23" t="s">
        <v>83</v>
      </c>
      <c r="D23" s="24"/>
      <c r="E23" s="24"/>
      <c r="G23" t="s">
        <v>87</v>
      </c>
    </row>
    <row r="26" spans="1:10" x14ac:dyDescent="0.25">
      <c r="A26" t="s">
        <v>88</v>
      </c>
    </row>
  </sheetData>
  <mergeCells count="16"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  <mergeCell ref="A5:H5"/>
    <mergeCell ref="E1:H1"/>
    <mergeCell ref="A2:C2"/>
    <mergeCell ref="E2:H2"/>
    <mergeCell ref="A3:C3"/>
    <mergeCell ref="E3:H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29.25" customHeight="1" x14ac:dyDescent="0.25">
      <c r="A2" s="55" t="s">
        <v>68</v>
      </c>
      <c r="B2" s="55"/>
      <c r="C2" s="55"/>
      <c r="E2" s="49" t="str">
        <f>IF(F10&lt;100000,Исходный!B22,IF(F10&gt;100000,Исходный!B25))</f>
        <v>Генеральный директор АО "Челябинскгоргаз"</v>
      </c>
      <c r="F2" s="49"/>
      <c r="G2" s="49"/>
      <c r="H2" s="49"/>
    </row>
    <row r="3" spans="1:11" x14ac:dyDescent="0.25">
      <c r="A3" s="56" t="s">
        <v>69</v>
      </c>
      <c r="B3" s="56"/>
      <c r="C3" s="56"/>
      <c r="E3" s="48" t="str">
        <f>IF(F10&lt;100000,Исходный!B23,IF(F10&gt;100000,Исходный!B26))</f>
        <v>______________________________В.Г.Серадский</v>
      </c>
      <c r="F3" s="48"/>
      <c r="G3" s="48"/>
      <c r="H3" s="48"/>
    </row>
    <row r="5" spans="1:11" ht="30.75" customHeight="1" x14ac:dyDescent="0.25">
      <c r="A5" s="5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10" spans="1:11" x14ac:dyDescent="0.25">
      <c r="D10" s="16" t="s">
        <v>24</v>
      </c>
      <c r="E10" s="16"/>
      <c r="F10" s="57">
        <f>H24</f>
        <v>120000.00135081468</v>
      </c>
      <c r="G10" s="57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52" t="s">
        <v>6</v>
      </c>
      <c r="B21" s="53"/>
      <c r="C21" s="53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52" t="s">
        <v>81</v>
      </c>
      <c r="B22" s="53"/>
      <c r="C22" s="54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5" t="s">
        <v>80</v>
      </c>
      <c r="B23" s="66"/>
      <c r="C23" s="67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52" t="s">
        <v>23</v>
      </c>
      <c r="B24" s="53"/>
      <c r="C24" s="54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8:H8"/>
    <mergeCell ref="A2:C2"/>
    <mergeCell ref="A3:C3"/>
    <mergeCell ref="E1:H1"/>
    <mergeCell ref="E2:H2"/>
    <mergeCell ref="E3:H3"/>
    <mergeCell ref="A5:H5"/>
    <mergeCell ref="A7:H7"/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17.25" customHeight="1" x14ac:dyDescent="0.25">
      <c r="A2" s="55" t="s">
        <v>66</v>
      </c>
      <c r="B2" s="55"/>
      <c r="C2" s="55"/>
      <c r="E2" s="49" t="str">
        <f>IF(F10&lt;100000,Исходный!B22,IF(F10&gt;100000,Исходный!B25))</f>
        <v>Генеральный директор АО "Челябинскгоргаз"</v>
      </c>
      <c r="F2" s="49"/>
      <c r="G2" s="49"/>
      <c r="H2" s="49"/>
    </row>
    <row r="3" spans="1:11" x14ac:dyDescent="0.25">
      <c r="A3" s="56" t="s">
        <v>67</v>
      </c>
      <c r="B3" s="56"/>
      <c r="C3" s="56"/>
      <c r="E3" s="48" t="str">
        <f>IF(F10&lt;100000,Исходный!B23,IF(F10&gt;100000,Исходный!B26))</f>
        <v>______________________________В.Г.Серадский</v>
      </c>
      <c r="F3" s="48"/>
      <c r="G3" s="48"/>
      <c r="H3" s="48"/>
    </row>
    <row r="4" spans="1:11" ht="11.25" customHeight="1" x14ac:dyDescent="0.25"/>
    <row r="5" spans="1:11" ht="30.75" customHeight="1" x14ac:dyDescent="0.25">
      <c r="A5" s="5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6" spans="1:11" ht="12" customHeight="1" x14ac:dyDescent="0.25"/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9" spans="1:11" ht="6.75" customHeight="1" x14ac:dyDescent="0.25"/>
    <row r="10" spans="1:11" x14ac:dyDescent="0.25">
      <c r="D10" s="16" t="s">
        <v>24</v>
      </c>
      <c r="E10" s="16"/>
      <c r="F10" s="57">
        <f>H26</f>
        <v>104070.1</v>
      </c>
      <c r="G10" s="57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52" t="s">
        <v>6</v>
      </c>
      <c r="B24" s="53"/>
      <c r="C24" s="53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52" t="s">
        <v>22</v>
      </c>
      <c r="B25" s="53"/>
      <c r="C25" s="54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52" t="s">
        <v>23</v>
      </c>
      <c r="B26" s="53"/>
      <c r="C26" s="54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25:C25"/>
    <mergeCell ref="A26:C26"/>
    <mergeCell ref="F10:G10"/>
    <mergeCell ref="A12:A13"/>
    <mergeCell ref="B12:B13"/>
    <mergeCell ref="C12:C13"/>
    <mergeCell ref="D12:H12"/>
    <mergeCell ref="A24:C24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29.25" customHeight="1" x14ac:dyDescent="0.25">
      <c r="A2" s="55" t="s">
        <v>57</v>
      </c>
      <c r="B2" s="55"/>
      <c r="C2" s="55"/>
      <c r="E2" s="49" t="str">
        <f>IF(F10&lt;100000,Исходный!B22,IF(F10&gt;100000,Исходный!B25))</f>
        <v>Генеральный директор АО "Челябинскгоргаз"</v>
      </c>
      <c r="F2" s="49"/>
      <c r="G2" s="49"/>
      <c r="H2" s="49"/>
    </row>
    <row r="3" spans="1:11" x14ac:dyDescent="0.25">
      <c r="A3" s="56" t="s">
        <v>58</v>
      </c>
      <c r="B3" s="56"/>
      <c r="C3" s="56"/>
      <c r="E3" s="48" t="str">
        <f>IF(F10&lt;100000,Исходный!B23,IF(F10&gt;100000,Исходный!B26))</f>
        <v>______________________________В.Г.Серадский</v>
      </c>
      <c r="F3" s="48"/>
      <c r="G3" s="48"/>
      <c r="H3" s="48"/>
    </row>
    <row r="5" spans="1:11" ht="28.5" customHeight="1" x14ac:dyDescent="0.25">
      <c r="A5" s="5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10" spans="1:11" x14ac:dyDescent="0.25">
      <c r="D10" s="16" t="s">
        <v>24</v>
      </c>
      <c r="E10" s="16"/>
      <c r="F10" s="57">
        <f>H31</f>
        <v>1125250.9481600001</v>
      </c>
      <c r="G10" s="57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52" t="s">
        <v>6</v>
      </c>
      <c r="B29" s="53"/>
      <c r="C29" s="53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52" t="s">
        <v>22</v>
      </c>
      <c r="B30" s="53"/>
      <c r="C30" s="54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52" t="s">
        <v>23</v>
      </c>
      <c r="B31" s="53"/>
      <c r="C31" s="54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8:H8"/>
    <mergeCell ref="A2:C2"/>
    <mergeCell ref="A3:C3"/>
    <mergeCell ref="E1:H1"/>
    <mergeCell ref="E2:H2"/>
    <mergeCell ref="E3:H3"/>
    <mergeCell ref="A5:H5"/>
    <mergeCell ref="A7:H7"/>
    <mergeCell ref="A30:C30"/>
    <mergeCell ref="A31:C31"/>
    <mergeCell ref="F10:G10"/>
    <mergeCell ref="A12:A13"/>
    <mergeCell ref="B12:B13"/>
    <mergeCell ref="C12:C13"/>
    <mergeCell ref="D12:H12"/>
    <mergeCell ref="A29:C29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9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48" t="s">
        <v>8</v>
      </c>
      <c r="F1" s="48"/>
      <c r="G1" s="48"/>
      <c r="H1" s="48"/>
    </row>
    <row r="2" spans="1:11" ht="29.25" customHeight="1" x14ac:dyDescent="0.25">
      <c r="A2" s="55" t="s">
        <v>76</v>
      </c>
      <c r="B2" s="55"/>
      <c r="C2" s="55"/>
      <c r="E2" s="4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49"/>
      <c r="G2" s="49"/>
      <c r="H2" s="49"/>
    </row>
    <row r="3" spans="1:11" x14ac:dyDescent="0.25">
      <c r="A3" s="56" t="s">
        <v>77</v>
      </c>
      <c r="B3" s="56"/>
      <c r="C3" s="56"/>
      <c r="E3" s="48" t="str">
        <f>IF(F10&lt;100000,Исходный!B23,IF(F10&gt;100000,Исходный!B26))</f>
        <v>_________________________В.А.Фомин</v>
      </c>
      <c r="F3" s="48"/>
      <c r="G3" s="48"/>
      <c r="H3" s="48"/>
    </row>
    <row r="5" spans="1:11" ht="30.75" customHeight="1" x14ac:dyDescent="0.25">
      <c r="A5" s="5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50"/>
      <c r="C5" s="50"/>
      <c r="D5" s="50"/>
      <c r="E5" s="50"/>
      <c r="F5" s="50"/>
      <c r="G5" s="50"/>
      <c r="H5" s="50"/>
      <c r="I5" s="15"/>
      <c r="J5" s="15"/>
      <c r="K5" s="15"/>
    </row>
    <row r="6" spans="1:11" ht="9.75" customHeight="1" x14ac:dyDescent="0.25"/>
    <row r="7" spans="1:11" ht="17.25" customHeight="1" x14ac:dyDescent="0.25">
      <c r="A7" s="51" t="s">
        <v>7</v>
      </c>
      <c r="B7" s="51"/>
      <c r="C7" s="51"/>
      <c r="D7" s="51"/>
      <c r="E7" s="51"/>
      <c r="F7" s="51"/>
      <c r="G7" s="51"/>
      <c r="H7" s="51"/>
    </row>
    <row r="8" spans="1:11" ht="12.75" customHeight="1" x14ac:dyDescent="0.25">
      <c r="A8" s="63" t="s">
        <v>16</v>
      </c>
      <c r="B8" s="63"/>
      <c r="C8" s="63"/>
      <c r="D8" s="63"/>
      <c r="E8" s="63"/>
      <c r="F8" s="63"/>
      <c r="G8" s="63"/>
      <c r="H8" s="63"/>
    </row>
    <row r="9" spans="1:11" ht="10.5" customHeight="1" x14ac:dyDescent="0.25"/>
    <row r="10" spans="1:11" x14ac:dyDescent="0.25">
      <c r="D10" s="16" t="s">
        <v>24</v>
      </c>
      <c r="E10" s="16"/>
      <c r="F10" s="57">
        <f>H39</f>
        <v>26652.896000000001</v>
      </c>
      <c r="G10" s="57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8" t="s">
        <v>14</v>
      </c>
      <c r="B12" s="58" t="s">
        <v>26</v>
      </c>
      <c r="C12" s="58" t="s">
        <v>0</v>
      </c>
      <c r="D12" s="60" t="s">
        <v>21</v>
      </c>
      <c r="E12" s="61"/>
      <c r="F12" s="61"/>
      <c r="G12" s="61"/>
      <c r="H12" s="62"/>
    </row>
    <row r="13" spans="1:11" ht="31.5" customHeight="1" x14ac:dyDescent="0.25">
      <c r="A13" s="59"/>
      <c r="B13" s="59"/>
      <c r="C13" s="59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52" t="s">
        <v>6</v>
      </c>
      <c r="B37" s="53"/>
      <c r="C37" s="53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52" t="s">
        <v>22</v>
      </c>
      <c r="B38" s="53"/>
      <c r="C38" s="54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52" t="s">
        <v>23</v>
      </c>
      <c r="B39" s="53"/>
      <c r="C39" s="54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E1:H1"/>
    <mergeCell ref="E3:H3"/>
    <mergeCell ref="F10:G10"/>
    <mergeCell ref="A7:H7"/>
    <mergeCell ref="A8:H8"/>
    <mergeCell ref="A2:C2"/>
    <mergeCell ref="A3:C3"/>
    <mergeCell ref="A37:C37"/>
    <mergeCell ref="A38:C38"/>
    <mergeCell ref="A39:C39"/>
    <mergeCell ref="A5:H5"/>
    <mergeCell ref="E2:H2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Романова Татьяна Вадимовна</cp:lastModifiedBy>
  <cp:lastPrinted>2020-04-14T09:26:03Z</cp:lastPrinted>
  <dcterms:created xsi:type="dcterms:W3CDTF">2015-09-28T09:43:35Z</dcterms:created>
  <dcterms:modified xsi:type="dcterms:W3CDTF">2020-05-28T10:07:37Z</dcterms:modified>
</cp:coreProperties>
</file>